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4F76611E-3A9F-426C-81AA-57F8B4DA8A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F14" i="1"/>
  <c r="I7" i="1"/>
  <c r="I8" i="1"/>
  <c r="I9" i="1"/>
  <c r="I10" i="1"/>
  <c r="I11" i="1"/>
  <c r="I12" i="1"/>
  <c r="I13" i="1"/>
  <c r="F7" i="1"/>
  <c r="F8" i="1"/>
  <c r="F9" i="1"/>
  <c r="F10" i="1"/>
  <c r="F11" i="1"/>
  <c r="F12" i="1"/>
  <c r="F13" i="1"/>
  <c r="I5" i="1" l="1"/>
  <c r="I6" i="1"/>
  <c r="F5" i="1"/>
  <c r="F6" i="1"/>
  <c r="G30" i="1"/>
  <c r="I4" i="1"/>
  <c r="G19" i="1"/>
  <c r="B30" i="1"/>
  <c r="F4" i="1" l="1"/>
  <c r="D19" i="1"/>
  <c r="H19" i="1" l="1"/>
  <c r="I30" i="1" l="1"/>
  <c r="H30" i="1"/>
  <c r="B24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<sst xmlns="http://schemas.openxmlformats.org/spreadsheetml/2006/main" count="57" uniqueCount="51">
  <si>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</si>
  <si>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</si>
  <si>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</si>
  <si>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</si>
  <si>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</si>
  <si>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</si>
  <si>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</si>
  <si>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</si>
  <si>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</si>
  <si>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</si>
  <si>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</si>
  <si>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</si>
  <si>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</si>
  <si>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</si>
  <si>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</si>
  <si>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</si>
  <si>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</si>
  <si>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</si>
  <si>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</si>
  <si>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</si>
  <si>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</si>
  <si>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</si>
  <si>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</si>
  <si>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</si>
  <si>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</si>
  <si>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</si>
  <si>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</si>
  <si>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</si>
  <si>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</si>
  <si>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</si>
  <si>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</si>
  <si>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</si>
  <si>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</si>
  <si>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</si>
  <si>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</si>
  <si>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 xml:space="preserve">DİĞER </t>
  </si>
  <si>
    <t>EGE</t>
  </si>
  <si>
    <t>SÜLEYMAN KIZILTUĞ</t>
  </si>
  <si>
    <t>HAVALE</t>
  </si>
  <si>
    <t>AVCISAN</t>
  </si>
  <si>
    <t>TEKİNLER BAF</t>
  </si>
  <si>
    <t>FERİT AHMET RODOS</t>
  </si>
  <si>
    <t>OBA PROFİL</t>
  </si>
  <si>
    <t>OĞUZ TİCARET</t>
  </si>
  <si>
    <t>MEHMET GÜLHAN</t>
  </si>
  <si>
    <t>KORKMAZ YAPI</t>
  </si>
  <si>
    <t>YARDIMCI ÇATI</t>
  </si>
  <si>
    <t>SÜLEYMAN ERCAN</t>
  </si>
  <si>
    <t>SENET ALINDI.</t>
  </si>
  <si>
    <t>26400(S)</t>
  </si>
  <si>
    <t>MEHMET KALENDER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</si>
</sst>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B1" sqref="B1:D1"/>
      <selection pane="bottomLeft" activeCell="D6" sqref="D6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36</v>
      </c>
      <c r="C1" s="78"/>
      <c r="D1" s="79"/>
      <c r="E1" s="2"/>
      <c r="F1" s="56" t="s">
        <v>0</v>
      </c>
      <c r="G1" s="57"/>
      <c r="H1" s="58" t="s">
        <v>1</v>
      </c>
      <c r="I1" s="59">
        <v>44445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38</v>
      </c>
      <c r="I3" s="4" t="s">
        <v>9</v>
      </c>
      <c r="J3" s="60"/>
    </row>
    <row r="4" spans="1:10" ht="18.75" x14ac:dyDescent="0.3">
      <c r="A4" s="7" t="s">
        <v>39</v>
      </c>
      <c r="B4" s="54">
        <v>44445</v>
      </c>
      <c r="C4" s="8"/>
      <c r="D4" s="9">
        <v>5500</v>
      </c>
      <c r="E4" s="6"/>
      <c r="F4" s="7" t="str">
        <f t="shared" ref="F4:F14" si="0">A4</f>
        <v>AVCISAN</v>
      </c>
      <c r="G4" s="16"/>
      <c r="H4" s="11">
        <v>5500</v>
      </c>
      <c r="I4" s="62">
        <f>D4-G4-H4</f>
        <v>0</v>
      </c>
      <c r="J4" s="59"/>
    </row>
    <row r="5" spans="1:10" ht="18.75" x14ac:dyDescent="0.3">
      <c r="A5" s="7" t="s">
        <v>40</v>
      </c>
      <c r="B5" s="54">
        <v>44445</v>
      </c>
      <c r="C5" s="8"/>
      <c r="D5" s="9">
        <v>270</v>
      </c>
      <c r="E5" s="6"/>
      <c r="F5" s="7" t="str">
        <f t="shared" si="0"/>
        <v>TEKİNLER BAF</v>
      </c>
      <c r="G5" s="16">
        <v>3590</v>
      </c>
      <c r="H5" s="12"/>
      <c r="I5" s="62">
        <f t="shared" ref="I5:I14" si="1">D5-G5-H5</f>
        <v>-3320</v>
      </c>
      <c r="J5" s="57"/>
    </row>
    <row r="6" spans="1:10" ht="18.75" x14ac:dyDescent="0.3">
      <c r="A6" s="7" t="s">
        <v>41</v>
      </c>
      <c r="B6" s="54">
        <v>44445</v>
      </c>
      <c r="C6" s="8"/>
      <c r="D6" s="9">
        <v>2780</v>
      </c>
      <c r="E6" s="6"/>
      <c r="F6" s="7" t="str">
        <f t="shared" si="0"/>
        <v>FERİT AHMET RODOS</v>
      </c>
      <c r="G6" s="16">
        <v>7780</v>
      </c>
      <c r="H6" s="12"/>
      <c r="I6" s="62">
        <f t="shared" si="1"/>
        <v>-5000</v>
      </c>
      <c r="J6" s="59"/>
    </row>
    <row r="7" spans="1:10" ht="18.75" x14ac:dyDescent="0.3">
      <c r="A7" s="7" t="s">
        <v>42</v>
      </c>
      <c r="B7" s="54">
        <v>44445</v>
      </c>
      <c r="C7" s="8"/>
      <c r="D7" s="9">
        <v>150</v>
      </c>
      <c r="E7" s="6"/>
      <c r="F7" s="7" t="str">
        <f t="shared" si="0"/>
        <v>OBA PROFİL</v>
      </c>
      <c r="G7" s="16">
        <v>150</v>
      </c>
      <c r="H7" s="12"/>
      <c r="I7" s="62">
        <f t="shared" si="1"/>
        <v>0</v>
      </c>
      <c r="J7" s="57"/>
    </row>
    <row r="8" spans="1:10" ht="18.75" x14ac:dyDescent="0.3">
      <c r="A8" s="7" t="s">
        <v>43</v>
      </c>
      <c r="B8" s="54">
        <v>44445</v>
      </c>
      <c r="C8" s="8"/>
      <c r="D8" s="9">
        <v>2650</v>
      </c>
      <c r="E8" s="6"/>
      <c r="F8" s="7" t="str">
        <f t="shared" si="0"/>
        <v>OĞUZ TİCARET</v>
      </c>
      <c r="G8" s="16"/>
      <c r="H8" s="11">
        <v>2650</v>
      </c>
      <c r="I8" s="62">
        <f t="shared" si="1"/>
        <v>0</v>
      </c>
      <c r="J8" s="57"/>
    </row>
    <row r="9" spans="1:10" ht="18.75" x14ac:dyDescent="0.3">
      <c r="A9" s="7" t="s">
        <v>44</v>
      </c>
      <c r="B9" s="54">
        <v>44445</v>
      </c>
      <c r="C9" s="8"/>
      <c r="D9" s="9">
        <v>3026</v>
      </c>
      <c r="E9" s="6"/>
      <c r="F9" s="7" t="str">
        <f t="shared" si="0"/>
        <v>MEHMET GÜLHAN</v>
      </c>
      <c r="G9" s="55"/>
      <c r="H9" s="11">
        <v>3000</v>
      </c>
      <c r="I9" s="62">
        <f t="shared" si="1"/>
        <v>26</v>
      </c>
      <c r="J9" s="59"/>
    </row>
    <row r="10" spans="1:10" ht="18.75" x14ac:dyDescent="0.3">
      <c r="A10" s="7" t="s">
        <v>37</v>
      </c>
      <c r="B10" s="54">
        <v>44445</v>
      </c>
      <c r="C10" s="8"/>
      <c r="D10" s="9">
        <v>1320</v>
      </c>
      <c r="E10" s="6"/>
      <c r="F10" s="7" t="str">
        <f t="shared" si="0"/>
        <v>SÜLEYMAN KIZILTUĞ</v>
      </c>
      <c r="G10" s="10"/>
      <c r="H10" s="11">
        <v>4700</v>
      </c>
      <c r="I10" s="62">
        <f t="shared" si="1"/>
        <v>-3380</v>
      </c>
      <c r="J10" s="57"/>
    </row>
    <row r="11" spans="1:10" ht="18.75" x14ac:dyDescent="0.3">
      <c r="A11" s="7" t="s">
        <v>45</v>
      </c>
      <c r="B11" s="54">
        <v>44445</v>
      </c>
      <c r="C11" s="8"/>
      <c r="D11" s="9">
        <v>141</v>
      </c>
      <c r="E11" s="6"/>
      <c r="F11" s="7" t="str">
        <f t="shared" si="0"/>
        <v>KORKMAZ YAPI</v>
      </c>
      <c r="G11" s="10"/>
      <c r="H11" s="11"/>
      <c r="I11" s="62">
        <f t="shared" si="1"/>
        <v>141</v>
      </c>
      <c r="J11" s="59"/>
    </row>
    <row r="12" spans="1:10" ht="18.75" x14ac:dyDescent="0.3">
      <c r="A12" s="7" t="s">
        <v>46</v>
      </c>
      <c r="B12" s="54">
        <v>44445</v>
      </c>
      <c r="C12" s="8"/>
      <c r="D12" s="9">
        <v>23670.799999999999</v>
      </c>
      <c r="E12" s="6"/>
      <c r="F12" s="7" t="str">
        <f t="shared" si="0"/>
        <v>YARDIMCI ÇATI</v>
      </c>
      <c r="G12" s="10"/>
      <c r="H12" s="13" t="s">
        <v>49</v>
      </c>
      <c r="I12" s="62" t="e">
        <f t="shared" si="1"/>
        <v>#VALUE!</v>
      </c>
      <c r="J12" s="57" t="s">
        <v>48</v>
      </c>
    </row>
    <row r="13" spans="1:10" ht="18.75" x14ac:dyDescent="0.3">
      <c r="A13" s="7" t="s">
        <v>47</v>
      </c>
      <c r="B13" s="54">
        <v>44445</v>
      </c>
      <c r="C13" s="8"/>
      <c r="D13" s="9"/>
      <c r="E13" s="6"/>
      <c r="F13" s="7" t="str">
        <f t="shared" si="0"/>
        <v>SÜLEYMAN ERCAN</v>
      </c>
      <c r="G13" s="10">
        <v>500</v>
      </c>
      <c r="H13" s="13"/>
      <c r="I13" s="62">
        <f t="shared" si="1"/>
        <v>-500</v>
      </c>
      <c r="J13" s="57"/>
    </row>
    <row r="14" spans="1:10" ht="18.75" x14ac:dyDescent="0.3">
      <c r="A14" s="7" t="s">
        <v>50</v>
      </c>
      <c r="B14" s="54">
        <v>44445</v>
      </c>
      <c r="C14" s="8"/>
      <c r="D14" s="15">
        <v>8350</v>
      </c>
      <c r="E14" s="6"/>
      <c r="F14" s="7" t="str">
        <f t="shared" si="0"/>
        <v>MEHMET KALENDER</v>
      </c>
      <c r="G14" s="16"/>
      <c r="H14" s="13">
        <v>8000</v>
      </c>
      <c r="I14" s="62">
        <f t="shared" si="1"/>
        <v>350</v>
      </c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475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47857.8</v>
      </c>
      <c r="E19" s="21"/>
      <c r="F19" s="63" t="s">
        <v>10</v>
      </c>
      <c r="G19" s="64">
        <f>G4+G5+G6+G7+G8+G16+G9+G10+G11+G12+G13+G15+G14</f>
        <v>12495</v>
      </c>
      <c r="H19" s="65">
        <f>SUM(H4:H18)</f>
        <v>23850</v>
      </c>
      <c r="I19" s="66" t="e">
        <f>SUM(I4:I18)</f>
        <v>#VALUE!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270027</v>
      </c>
      <c r="C22" s="4">
        <v>271540</v>
      </c>
      <c r="D22" s="25">
        <f>B22-C22</f>
        <v>-1513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1000</v>
      </c>
      <c r="C23" s="29"/>
      <c r="D23" s="30">
        <f>B23/D22</f>
        <v>-0.66093853271645742</v>
      </c>
      <c r="F23" s="31" t="s">
        <v>19</v>
      </c>
      <c r="G23" s="32">
        <v>875</v>
      </c>
      <c r="H23" s="32"/>
      <c r="I23" s="14"/>
    </row>
    <row r="24" spans="1:13" ht="19.5" thickBot="1" x14ac:dyDescent="0.3">
      <c r="A24" s="33" t="s">
        <v>20</v>
      </c>
      <c r="B24" s="34">
        <f>G30</f>
        <v>1200</v>
      </c>
      <c r="C24" s="35">
        <f>D19</f>
        <v>47857.8</v>
      </c>
      <c r="D24" s="36">
        <f>SUM(B24/C24)</f>
        <v>2.507428256209019E-2</v>
      </c>
      <c r="F24" s="37" t="s">
        <v>21</v>
      </c>
      <c r="G24" s="10">
        <v>175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150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35</v>
      </c>
      <c r="G26" s="45">
        <v>0</v>
      </c>
      <c r="H26" s="10"/>
      <c r="I26" s="14"/>
    </row>
    <row r="27" spans="1:13" ht="18.75" x14ac:dyDescent="0.3">
      <c r="A27" s="75" t="s">
        <v>30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G23+G24+G25+G26+G27</f>
        <v>1200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11295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1200</v>
      </c>
    </row>
    <row r="34" spans="1:10" ht="18.75" x14ac:dyDescent="0.3">
      <c r="A34" s="68" t="s">
        <v>34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11295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2021-09-09T05:31:49Z</cp:lastPrinted>
  <dcterms:created xsi:type="dcterms:W3CDTF">2015-06-05T18:17:20Z</dcterms:created>
  <dcterms:modified xsi:type="dcterms:W3CDTF">2021-09-09T05:33:56Z</dcterms:modified>
</cp:coreProperties>
</file>